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9875" windowHeight="772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list'!$F$4</definedName>
    <definedName name="MJ">'Krycí list'!$G$4</definedName>
    <definedName name="Mont">Rekapitulace!$H$9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Položky!$A$1:$G$14</definedName>
    <definedName name="_xlnm.Print_Area" localSheetId="1">Rekapitulace!$A$1:$I$21</definedName>
    <definedName name="PocetMJ">'Krycí list'!$G$7</definedName>
    <definedName name="Poznamka">'Krycí list'!$B$37</definedName>
    <definedName name="Projektant">'Krycí list'!$C$7</definedName>
    <definedName name="PSV">Rekapitulace!$F$9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I18" i="2" l="1"/>
  <c r="D19" i="1"/>
  <c r="D18" i="1"/>
  <c r="D17" i="1"/>
  <c r="D16" i="1"/>
  <c r="D15" i="1"/>
  <c r="D14" i="1"/>
  <c r="BE13" i="3"/>
  <c r="BE14" i="3" s="1"/>
  <c r="I8" i="2" s="1"/>
  <c r="BC13" i="3"/>
  <c r="BC14" i="3" s="1"/>
  <c r="G8" i="2" s="1"/>
  <c r="BB13" i="3"/>
  <c r="BB14" i="3" s="1"/>
  <c r="F8" i="2" s="1"/>
  <c r="BA13" i="3"/>
  <c r="BA14" i="3" s="1"/>
  <c r="E8" i="2" s="1"/>
  <c r="G13" i="3"/>
  <c r="BD13" i="3" s="1"/>
  <c r="BD14" i="3" s="1"/>
  <c r="H8" i="2" s="1"/>
  <c r="B8" i="2"/>
  <c r="A8" i="2"/>
  <c r="C14" i="3"/>
  <c r="BE10" i="3"/>
  <c r="BD10" i="3"/>
  <c r="BC10" i="3"/>
  <c r="BA10" i="3"/>
  <c r="G10" i="3"/>
  <c r="BB10" i="3" s="1"/>
  <c r="BE9" i="3"/>
  <c r="BD9" i="3"/>
  <c r="BC9" i="3"/>
  <c r="BA9" i="3"/>
  <c r="G9" i="3"/>
  <c r="BB9" i="3" s="1"/>
  <c r="BE8" i="3"/>
  <c r="BD8" i="3"/>
  <c r="BC8" i="3"/>
  <c r="BA8" i="3"/>
  <c r="G8" i="3"/>
  <c r="BB8" i="3" s="1"/>
  <c r="B7" i="2"/>
  <c r="A7" i="2"/>
  <c r="C11" i="3"/>
  <c r="C4" i="3"/>
  <c r="F3" i="3"/>
  <c r="C3" i="3"/>
  <c r="C2" i="2"/>
  <c r="C1" i="2"/>
  <c r="F31" i="1"/>
  <c r="G8" i="1"/>
  <c r="BC11" i="3" l="1"/>
  <c r="G7" i="2" s="1"/>
  <c r="G9" i="2" s="1"/>
  <c r="C14" i="1" s="1"/>
  <c r="G14" i="3"/>
  <c r="BE11" i="3"/>
  <c r="I7" i="2" s="1"/>
  <c r="BA11" i="3"/>
  <c r="E7" i="2" s="1"/>
  <c r="E9" i="2" s="1"/>
  <c r="BD11" i="3"/>
  <c r="H7" i="2" s="1"/>
  <c r="BB11" i="3"/>
  <c r="F7" i="2" s="1"/>
  <c r="G11" i="3"/>
  <c r="I9" i="2" l="1"/>
  <c r="C20" i="1" s="1"/>
  <c r="H9" i="2"/>
  <c r="C15" i="1" s="1"/>
  <c r="F9" i="2"/>
  <c r="C17" i="1" s="1"/>
  <c r="C16" i="1"/>
  <c r="G19" i="2" l="1"/>
  <c r="I19" i="2" s="1"/>
  <c r="G19" i="1" s="1"/>
  <c r="G15" i="2"/>
  <c r="I15" i="2" s="1"/>
  <c r="G15" i="1" s="1"/>
  <c r="G17" i="2"/>
  <c r="I17" i="2" s="1"/>
  <c r="G17" i="1" s="1"/>
  <c r="G14" i="2"/>
  <c r="I14" i="2" s="1"/>
  <c r="G16" i="2"/>
  <c r="I16" i="2" s="1"/>
  <c r="G16" i="1" s="1"/>
  <c r="G18" i="2"/>
  <c r="G18" i="1" s="1"/>
  <c r="C18" i="1"/>
  <c r="C21" i="1" s="1"/>
  <c r="G14" i="1"/>
  <c r="H20" i="2" l="1"/>
  <c r="G22" i="1" s="1"/>
  <c r="G21" i="1" s="1"/>
  <c r="C22" i="1" l="1"/>
  <c r="F32" i="1" s="1"/>
  <c r="F33" i="1" l="1"/>
  <c r="F34" i="1" s="1"/>
</calcChain>
</file>

<file path=xl/sharedStrings.xml><?xml version="1.0" encoding="utf-8"?>
<sst xmlns="http://schemas.openxmlformats.org/spreadsheetml/2006/main" count="124" uniqueCount="93">
  <si>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</si>
  <si>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</si>
  <si>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</si>
  <si>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</si>
  <si>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</si>
  <si>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</si>
  <si>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</si>
  <si>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</si>
  <si>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</si>
  <si>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</si>
  <si>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</si>
  <si>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</si>
  <si>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</si>
  <si>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</si>
  <si>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</si>
  <si>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</si>
  <si>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</si>
  <si>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</si>
  <si>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</si>
  <si>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</si>
  <si>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</si>
  <si>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</si>
  <si>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</si>
  <si>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</si>
  <si>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</si>
  <si>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</si>
  <si>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</si>
  <si>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</si>
  <si>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</si>
  <si>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</si>
  <si>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</si>
  <si>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</si>
  <si>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</si>
  <si>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</si>
  <si>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</si>
  <si>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</si>
  <si>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</si>
  <si>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</si>
  <si>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</si>
  <si>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</si>
  <si>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</si>
  <si>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</si>
  <si>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</si>
  <si>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</si>
  <si>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</si>
  <si>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</si>
  <si>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</si>
  <si>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</si>
  <si>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</si>
  <si>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</si>
  <si>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</si>
  <si>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</si>
  <si>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</si>
  <si>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</si>
  <si>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</si>
  <si>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</si>
  <si>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</si>
  <si>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</si>
  <si>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</si>
  <si>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</si>
  <si>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</si>
  <si>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</si>
  <si>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</si>
  <si>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</si>
  <si>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</si>
  <si>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</si>
  <si>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</si>
  <si>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ZŠ Třebíč, Horka-Domky</t>
  </si>
  <si>
    <t>t</t>
  </si>
  <si>
    <t>m</t>
  </si>
  <si>
    <t>767</t>
  </si>
  <si>
    <t>Konstrukce zámečnické</t>
  </si>
  <si>
    <t>767 20-0001.RA0</t>
  </si>
  <si>
    <t xml:space="preserve">Zábradlí schodištové, madlo, nátěry </t>
  </si>
  <si>
    <t>767 99-0010.RAE</t>
  </si>
  <si>
    <t>Atypické ocelové konstrukce 100 - 250 kg/kus</t>
  </si>
  <si>
    <t>kg</t>
  </si>
  <si>
    <t>998 76-7101.R00</t>
  </si>
  <si>
    <t xml:space="preserve">Přesun hmot pro zámečnické konstr., výšky do 6 m </t>
  </si>
  <si>
    <t>M21</t>
  </si>
  <si>
    <t>Elektromontáže</t>
  </si>
  <si>
    <t>210 29-0001.R00</t>
  </si>
  <si>
    <t xml:space="preserve">D+M bezdrátového zvonu </t>
  </si>
  <si>
    <t>soubor</t>
  </si>
  <si>
    <t>Individuální mimostaveništní doprava</t>
  </si>
  <si>
    <t>0,00</t>
  </si>
  <si>
    <t>Kompletační činnost zhotovitele</t>
  </si>
  <si>
    <t>Mimořádně ztížené dopravní podmínky</t>
  </si>
  <si>
    <t>Provozní vlivy</t>
  </si>
  <si>
    <t>Zařízení staveniště</t>
  </si>
  <si>
    <t>Území se ztíženými výrobními podmínkami</t>
  </si>
  <si>
    <t>VODIN s.r.o.</t>
  </si>
  <si>
    <t>Vybudování rampy (IROP)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</si>
</sst>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F33" sqref="F3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67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92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/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 t="s">
        <v>91</v>
      </c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 t="str">
        <f>Rekapitulace!A14</f>
        <v>Individuální mimostaveništní doprava</v>
      </c>
      <c r="E14" s="44"/>
      <c r="F14" s="45"/>
      <c r="G14" s="42">
        <f>Rekapitulace!I14</f>
        <v>0</v>
      </c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 t="str">
        <f>Rekapitulace!A15</f>
        <v>Kompletační činnost zhotovitele</v>
      </c>
      <c r="E15" s="46"/>
      <c r="F15" s="47"/>
      <c r="G15" s="42">
        <f>Rekapitulace!I15</f>
        <v>0</v>
      </c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 t="str">
        <f>Rekapitulace!A16</f>
        <v>Mimořádně ztížené dopravní podmínky</v>
      </c>
      <c r="E16" s="46"/>
      <c r="F16" s="47"/>
      <c r="G16" s="42">
        <f>Rekapitulace!I16</f>
        <v>0</v>
      </c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 t="str">
        <f>Rekapitulace!A17</f>
        <v>Provozní vlivy</v>
      </c>
      <c r="E17" s="46"/>
      <c r="F17" s="47"/>
      <c r="G17" s="42">
        <f>Rekapitulace!I17</f>
        <v>0</v>
      </c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 t="str">
        <f>Rekapitulace!A18</f>
        <v>Zařízení staveniště</v>
      </c>
      <c r="E18" s="46"/>
      <c r="F18" s="47"/>
      <c r="G18" s="42">
        <f>Rekapitulace!I18</f>
        <v>0</v>
      </c>
    </row>
    <row r="19" spans="1:7" ht="15.95" customHeight="1" x14ac:dyDescent="0.2">
      <c r="A19" s="49"/>
      <c r="B19" s="41"/>
      <c r="C19" s="42"/>
      <c r="D19" s="24" t="str">
        <f>Rekapitulace!A19</f>
        <v>Území se ztíženými výrobními podmínkami</v>
      </c>
      <c r="E19" s="46"/>
      <c r="F19" s="47"/>
      <c r="G19" s="42">
        <f>Rekapitulace!I19</f>
        <v>0</v>
      </c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f>C22+0</f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1"/>
  <sheetViews>
    <sheetView workbookViewId="0">
      <selection activeCell="E19" sqref="E1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2" t="s">
        <v>5</v>
      </c>
      <c r="B1" s="183"/>
      <c r="C1" s="69" t="str">
        <f>CONCATENATE(cislostavby," ",nazevstavby)</f>
        <v xml:space="preserve"> Vybudování rampy (IROP)</v>
      </c>
      <c r="D1" s="70"/>
      <c r="E1" s="71"/>
      <c r="F1" s="70"/>
      <c r="G1" s="72"/>
      <c r="H1" s="73"/>
      <c r="I1" s="74"/>
    </row>
    <row r="2" spans="1:57" ht="13.5" thickBot="1" x14ac:dyDescent="0.25">
      <c r="A2" s="184" t="s">
        <v>1</v>
      </c>
      <c r="B2" s="185"/>
      <c r="C2" s="75" t="str">
        <f>CONCATENATE(cisloobjektu," ",nazevobjektu)</f>
        <v xml:space="preserve"> ZŠ Třebíč, Horka-Domky</v>
      </c>
      <c r="D2" s="76"/>
      <c r="E2" s="77"/>
      <c r="F2" s="76"/>
      <c r="G2" s="186"/>
      <c r="H2" s="186"/>
      <c r="I2" s="187"/>
    </row>
    <row r="3" spans="1:57" ht="13.5" thickTop="1" x14ac:dyDescent="0.2">
      <c r="F3" s="11"/>
    </row>
    <row r="4" spans="1:57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x14ac:dyDescent="0.2">
      <c r="A7" s="171" t="str">
        <f>Položky!B7</f>
        <v>767</v>
      </c>
      <c r="B7" s="86" t="str">
        <f>Položky!C7</f>
        <v>Konstrukce zámečnické</v>
      </c>
      <c r="C7" s="87"/>
      <c r="D7" s="88"/>
      <c r="E7" s="172">
        <f>Položky!BA11</f>
        <v>0</v>
      </c>
      <c r="F7" s="173">
        <f>Položky!BB11</f>
        <v>0</v>
      </c>
      <c r="G7" s="173">
        <f>Položky!BC11</f>
        <v>0</v>
      </c>
      <c r="H7" s="173">
        <f>Položky!BD11</f>
        <v>0</v>
      </c>
      <c r="I7" s="174">
        <f>Položky!BE11</f>
        <v>0</v>
      </c>
    </row>
    <row r="8" spans="1:57" s="11" customFormat="1" ht="13.5" thickBot="1" x14ac:dyDescent="0.25">
      <c r="A8" s="171" t="str">
        <f>Položky!B12</f>
        <v>M21</v>
      </c>
      <c r="B8" s="86" t="str">
        <f>Položky!C12</f>
        <v>Elektromontáže</v>
      </c>
      <c r="C8" s="87"/>
      <c r="D8" s="88"/>
      <c r="E8" s="172">
        <f>Položky!BA14</f>
        <v>0</v>
      </c>
      <c r="F8" s="173">
        <f>Položky!BB14</f>
        <v>0</v>
      </c>
      <c r="G8" s="173">
        <f>Položky!BC14</f>
        <v>0</v>
      </c>
      <c r="H8" s="173">
        <f>Položky!BD14</f>
        <v>0</v>
      </c>
      <c r="I8" s="174">
        <f>Položky!BE14</f>
        <v>0</v>
      </c>
    </row>
    <row r="9" spans="1:57" s="94" customFormat="1" ht="13.5" thickBot="1" x14ac:dyDescent="0.25">
      <c r="A9" s="89"/>
      <c r="B9" s="81" t="s">
        <v>50</v>
      </c>
      <c r="C9" s="81"/>
      <c r="D9" s="90"/>
      <c r="E9" s="91">
        <f>SUM(E7:E8)</f>
        <v>0</v>
      </c>
      <c r="F9" s="92">
        <f>SUM(F7:F8)</f>
        <v>0</v>
      </c>
      <c r="G9" s="92">
        <f>SUM(G7:G8)</f>
        <v>0</v>
      </c>
      <c r="H9" s="92">
        <f>SUM(H7:H8)</f>
        <v>0</v>
      </c>
      <c r="I9" s="93">
        <f>SUM(I7:I8)</f>
        <v>0</v>
      </c>
    </row>
    <row r="10" spans="1:57" x14ac:dyDescent="0.2">
      <c r="A10" s="87"/>
      <c r="B10" s="87"/>
      <c r="C10" s="87"/>
      <c r="D10" s="87"/>
      <c r="E10" s="87"/>
      <c r="F10" s="87"/>
      <c r="G10" s="87"/>
      <c r="H10" s="87"/>
      <c r="I10" s="87"/>
    </row>
    <row r="11" spans="1:57" ht="19.5" customHeight="1" x14ac:dyDescent="0.25">
      <c r="A11" s="95" t="s">
        <v>51</v>
      </c>
      <c r="B11" s="95"/>
      <c r="C11" s="95"/>
      <c r="D11" s="95"/>
      <c r="E11" s="95"/>
      <c r="F11" s="95"/>
      <c r="G11" s="96"/>
      <c r="H11" s="95"/>
      <c r="I11" s="95"/>
      <c r="BA11" s="30"/>
      <c r="BB11" s="30"/>
      <c r="BC11" s="30"/>
      <c r="BD11" s="30"/>
      <c r="BE11" s="30"/>
    </row>
    <row r="12" spans="1:57" ht="13.5" thickBot="1" x14ac:dyDescent="0.25">
      <c r="A12" s="97"/>
      <c r="B12" s="97"/>
      <c r="C12" s="97"/>
      <c r="D12" s="97"/>
      <c r="E12" s="97"/>
      <c r="F12" s="97"/>
      <c r="G12" s="97"/>
      <c r="H12" s="97"/>
      <c r="I12" s="97"/>
    </row>
    <row r="13" spans="1:57" x14ac:dyDescent="0.2">
      <c r="A13" s="98" t="s">
        <v>52</v>
      </c>
      <c r="B13" s="99"/>
      <c r="C13" s="99"/>
      <c r="D13" s="100"/>
      <c r="E13" s="101" t="s">
        <v>53</v>
      </c>
      <c r="F13" s="102" t="s">
        <v>54</v>
      </c>
      <c r="G13" s="103" t="s">
        <v>55</v>
      </c>
      <c r="H13" s="104"/>
      <c r="I13" s="105" t="s">
        <v>53</v>
      </c>
    </row>
    <row r="14" spans="1:57" x14ac:dyDescent="0.2">
      <c r="A14" s="106" t="s">
        <v>84</v>
      </c>
      <c r="B14" s="107"/>
      <c r="C14" s="107"/>
      <c r="D14" s="108"/>
      <c r="E14" s="109" t="s">
        <v>85</v>
      </c>
      <c r="F14" s="110">
        <v>0</v>
      </c>
      <c r="G14" s="111">
        <f t="shared" ref="G14:G19" si="0">CHOOSE(BA14+1,HSV+PSV,HSV+PSV+Mont,HSV+PSV+Dodavka+Mont,HSV,PSV,Mont,Dodavka,Mont+Dodavka,0)</f>
        <v>0</v>
      </c>
      <c r="H14" s="112"/>
      <c r="I14" s="113">
        <f t="shared" ref="I14:I19" si="1">E14+F14*G14/100</f>
        <v>0</v>
      </c>
      <c r="BA14">
        <v>0</v>
      </c>
    </row>
    <row r="15" spans="1:57" x14ac:dyDescent="0.2">
      <c r="A15" s="106" t="s">
        <v>86</v>
      </c>
      <c r="B15" s="107"/>
      <c r="C15" s="107"/>
      <c r="D15" s="108"/>
      <c r="E15" s="109" t="s">
        <v>85</v>
      </c>
      <c r="F15" s="110">
        <v>0</v>
      </c>
      <c r="G15" s="111">
        <f t="shared" si="0"/>
        <v>0</v>
      </c>
      <c r="H15" s="112"/>
      <c r="I15" s="113">
        <f t="shared" si="1"/>
        <v>0</v>
      </c>
      <c r="BA15">
        <v>0</v>
      </c>
    </row>
    <row r="16" spans="1:57" x14ac:dyDescent="0.2">
      <c r="A16" s="106" t="s">
        <v>87</v>
      </c>
      <c r="B16" s="107"/>
      <c r="C16" s="107"/>
      <c r="D16" s="108"/>
      <c r="E16" s="109" t="s">
        <v>85</v>
      </c>
      <c r="F16" s="110">
        <v>0</v>
      </c>
      <c r="G16" s="111">
        <f t="shared" si="0"/>
        <v>0</v>
      </c>
      <c r="H16" s="112"/>
      <c r="I16" s="113">
        <f t="shared" si="1"/>
        <v>0</v>
      </c>
      <c r="BA16">
        <v>0</v>
      </c>
    </row>
    <row r="17" spans="1:53" x14ac:dyDescent="0.2">
      <c r="A17" s="106" t="s">
        <v>88</v>
      </c>
      <c r="B17" s="107"/>
      <c r="C17" s="107"/>
      <c r="D17" s="108"/>
      <c r="E17" s="109" t="s">
        <v>85</v>
      </c>
      <c r="F17" s="110">
        <v>0</v>
      </c>
      <c r="G17" s="111">
        <f t="shared" si="0"/>
        <v>0</v>
      </c>
      <c r="H17" s="112"/>
      <c r="I17" s="113">
        <f t="shared" si="1"/>
        <v>0</v>
      </c>
      <c r="BA17">
        <v>0</v>
      </c>
    </row>
    <row r="18" spans="1:53" x14ac:dyDescent="0.2">
      <c r="A18" s="106" t="s">
        <v>89</v>
      </c>
      <c r="B18" s="107"/>
      <c r="C18" s="107"/>
      <c r="D18" s="108"/>
      <c r="E18" s="109">
        <v>0</v>
      </c>
      <c r="F18" s="110">
        <v>0</v>
      </c>
      <c r="G18" s="111">
        <f t="shared" si="0"/>
        <v>0</v>
      </c>
      <c r="H18" s="112"/>
      <c r="I18" s="113">
        <f>E18+F18*G18/100</f>
        <v>0</v>
      </c>
      <c r="BA18">
        <v>0</v>
      </c>
    </row>
    <row r="19" spans="1:53" x14ac:dyDescent="0.2">
      <c r="A19" s="106" t="s">
        <v>90</v>
      </c>
      <c r="B19" s="107"/>
      <c r="C19" s="107"/>
      <c r="D19" s="108"/>
      <c r="E19" s="109" t="s">
        <v>85</v>
      </c>
      <c r="F19" s="110">
        <v>0</v>
      </c>
      <c r="G19" s="111">
        <f t="shared" si="0"/>
        <v>0</v>
      </c>
      <c r="H19" s="112"/>
      <c r="I19" s="113">
        <f t="shared" si="1"/>
        <v>0</v>
      </c>
      <c r="BA19">
        <v>0</v>
      </c>
    </row>
    <row r="20" spans="1:53" ht="13.5" thickBot="1" x14ac:dyDescent="0.25">
      <c r="A20" s="114"/>
      <c r="B20" s="115" t="s">
        <v>56</v>
      </c>
      <c r="C20" s="116"/>
      <c r="D20" s="117"/>
      <c r="E20" s="118"/>
      <c r="F20" s="119"/>
      <c r="G20" s="119"/>
      <c r="H20" s="188">
        <f>SUM(I14:I19)</f>
        <v>0</v>
      </c>
      <c r="I20" s="189"/>
    </row>
    <row r="21" spans="1:53" x14ac:dyDescent="0.2">
      <c r="A21" s="97"/>
      <c r="B21" s="97"/>
      <c r="C21" s="97"/>
      <c r="D21" s="97"/>
      <c r="E21" s="97"/>
      <c r="F21" s="97"/>
      <c r="G21" s="97"/>
      <c r="H21" s="97"/>
      <c r="I21" s="97"/>
    </row>
    <row r="22" spans="1:53" x14ac:dyDescent="0.2">
      <c r="B22" s="94"/>
      <c r="F22" s="120"/>
      <c r="G22" s="121"/>
      <c r="H22" s="121"/>
      <c r="I22" s="122"/>
    </row>
    <row r="23" spans="1:53" x14ac:dyDescent="0.2">
      <c r="F23" s="120"/>
      <c r="G23" s="121"/>
      <c r="H23" s="121"/>
      <c r="I23" s="122"/>
    </row>
    <row r="24" spans="1:53" x14ac:dyDescent="0.2">
      <c r="F24" s="120"/>
      <c r="G24" s="121"/>
      <c r="H24" s="121"/>
      <c r="I24" s="122"/>
    </row>
    <row r="25" spans="1:53" x14ac:dyDescent="0.2">
      <c r="F25" s="120"/>
      <c r="G25" s="121"/>
      <c r="H25" s="121"/>
      <c r="I25" s="122"/>
    </row>
    <row r="26" spans="1:53" x14ac:dyDescent="0.2">
      <c r="F26" s="120"/>
      <c r="G26" s="121"/>
      <c r="H26" s="121"/>
      <c r="I26" s="122"/>
    </row>
    <row r="27" spans="1:53" x14ac:dyDescent="0.2">
      <c r="F27" s="120"/>
      <c r="G27" s="121"/>
      <c r="H27" s="121"/>
      <c r="I27" s="122"/>
    </row>
    <row r="28" spans="1:53" x14ac:dyDescent="0.2">
      <c r="F28" s="120"/>
      <c r="G28" s="121"/>
      <c r="H28" s="121"/>
      <c r="I28" s="122"/>
    </row>
    <row r="29" spans="1:53" x14ac:dyDescent="0.2">
      <c r="F29" s="120"/>
      <c r="G29" s="121"/>
      <c r="H29" s="121"/>
      <c r="I29" s="122"/>
    </row>
    <row r="30" spans="1:53" x14ac:dyDescent="0.2">
      <c r="F30" s="120"/>
      <c r="G30" s="121"/>
      <c r="H30" s="121"/>
      <c r="I30" s="122"/>
    </row>
    <row r="31" spans="1:53" x14ac:dyDescent="0.2">
      <c r="F31" s="120"/>
      <c r="G31" s="121"/>
      <c r="H31" s="121"/>
      <c r="I31" s="122"/>
    </row>
    <row r="32" spans="1:53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</sheetData>
  <mergeCells count="4">
    <mergeCell ref="A1:B1"/>
    <mergeCell ref="A2:B2"/>
    <mergeCell ref="G2:I2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87"/>
  <sheetViews>
    <sheetView showGridLines="0" showZeros="0" zoomScaleNormal="100" workbookViewId="0">
      <selection activeCell="E18" sqref="E18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5</v>
      </c>
      <c r="B3" s="192"/>
      <c r="C3" s="128" t="str">
        <f>CONCATENATE(cislostavby," ",nazevstavby)</f>
        <v xml:space="preserve"> Vybudování rampy (IROP)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ZŠ Třebíč, Horka-Domky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70</v>
      </c>
      <c r="C7" s="145" t="s">
        <v>71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72</v>
      </c>
      <c r="C8" s="153" t="s">
        <v>73</v>
      </c>
      <c r="D8" s="154" t="s">
        <v>69</v>
      </c>
      <c r="E8" s="155">
        <v>9.6</v>
      </c>
      <c r="F8" s="155"/>
      <c r="G8" s="156">
        <f>E8*F8</f>
        <v>0</v>
      </c>
      <c r="O8" s="150">
        <v>2</v>
      </c>
      <c r="AA8" s="123">
        <v>12</v>
      </c>
      <c r="AB8" s="123">
        <v>0</v>
      </c>
      <c r="AC8" s="123">
        <v>16</v>
      </c>
      <c r="AZ8" s="123">
        <v>2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1.8079999999999999E-2</v>
      </c>
    </row>
    <row r="9" spans="1:104" x14ac:dyDescent="0.2">
      <c r="A9" s="151">
        <v>2</v>
      </c>
      <c r="B9" s="152" t="s">
        <v>74</v>
      </c>
      <c r="C9" s="153" t="s">
        <v>75</v>
      </c>
      <c r="D9" s="154" t="s">
        <v>76</v>
      </c>
      <c r="E9" s="155">
        <v>1500</v>
      </c>
      <c r="F9" s="155"/>
      <c r="G9" s="156">
        <f>E9*F9</f>
        <v>0</v>
      </c>
      <c r="O9" s="150">
        <v>2</v>
      </c>
      <c r="AA9" s="123">
        <v>12</v>
      </c>
      <c r="AB9" s="123">
        <v>0</v>
      </c>
      <c r="AC9" s="123">
        <v>17</v>
      </c>
      <c r="AZ9" s="123">
        <v>2</v>
      </c>
      <c r="BA9" s="123">
        <f>IF(AZ9=1,G9,0)</f>
        <v>0</v>
      </c>
      <c r="BB9" s="123">
        <f>IF(AZ9=2,G9,0)</f>
        <v>0</v>
      </c>
      <c r="BC9" s="123">
        <f>IF(AZ9=3,G9,0)</f>
        <v>0</v>
      </c>
      <c r="BD9" s="123">
        <f>IF(AZ9=4,G9,0)</f>
        <v>0</v>
      </c>
      <c r="BE9" s="123">
        <f>IF(AZ9=5,G9,0)</f>
        <v>0</v>
      </c>
      <c r="CZ9" s="123">
        <v>1.0499999999999999E-3</v>
      </c>
    </row>
    <row r="10" spans="1:104" x14ac:dyDescent="0.2">
      <c r="A10" s="151">
        <v>3</v>
      </c>
      <c r="B10" s="152" t="s">
        <v>77</v>
      </c>
      <c r="C10" s="153" t="s">
        <v>78</v>
      </c>
      <c r="D10" s="154" t="s">
        <v>68</v>
      </c>
      <c r="E10" s="155">
        <v>1.74857</v>
      </c>
      <c r="F10" s="155"/>
      <c r="G10" s="156">
        <f>E10*F10</f>
        <v>0</v>
      </c>
      <c r="O10" s="150">
        <v>2</v>
      </c>
      <c r="AA10" s="123">
        <v>12</v>
      </c>
      <c r="AB10" s="123">
        <v>0</v>
      </c>
      <c r="AC10" s="123">
        <v>18</v>
      </c>
      <c r="AZ10" s="123">
        <v>2</v>
      </c>
      <c r="BA10" s="123">
        <f>IF(AZ10=1,G10,0)</f>
        <v>0</v>
      </c>
      <c r="BB10" s="123">
        <f>IF(AZ10=2,G10,0)</f>
        <v>0</v>
      </c>
      <c r="BC10" s="123">
        <f>IF(AZ10=3,G10,0)</f>
        <v>0</v>
      </c>
      <c r="BD10" s="123">
        <f>IF(AZ10=4,G10,0)</f>
        <v>0</v>
      </c>
      <c r="BE10" s="123">
        <f>IF(AZ10=5,G10,0)</f>
        <v>0</v>
      </c>
      <c r="CZ10" s="123">
        <v>0</v>
      </c>
    </row>
    <row r="11" spans="1:104" x14ac:dyDescent="0.2">
      <c r="A11" s="157"/>
      <c r="B11" s="158" t="s">
        <v>66</v>
      </c>
      <c r="C11" s="159" t="str">
        <f>CONCATENATE(B7," ",C7)</f>
        <v>767 Konstrukce zámečnické</v>
      </c>
      <c r="D11" s="157"/>
      <c r="E11" s="160"/>
      <c r="F11" s="160"/>
      <c r="G11" s="161">
        <f>SUM(G7:G10)</f>
        <v>0</v>
      </c>
      <c r="O11" s="150">
        <v>4</v>
      </c>
      <c r="BA11" s="162">
        <f>SUM(BA7:BA10)</f>
        <v>0</v>
      </c>
      <c r="BB11" s="162">
        <f>SUM(BB7:BB10)</f>
        <v>0</v>
      </c>
      <c r="BC11" s="162">
        <f>SUM(BC7:BC10)</f>
        <v>0</v>
      </c>
      <c r="BD11" s="162">
        <f>SUM(BD7:BD10)</f>
        <v>0</v>
      </c>
      <c r="BE11" s="162">
        <f>SUM(BE7:BE10)</f>
        <v>0</v>
      </c>
    </row>
    <row r="12" spans="1:104" x14ac:dyDescent="0.2">
      <c r="A12" s="143" t="s">
        <v>65</v>
      </c>
      <c r="B12" s="144" t="s">
        <v>79</v>
      </c>
      <c r="C12" s="145" t="s">
        <v>80</v>
      </c>
      <c r="D12" s="146"/>
      <c r="E12" s="147"/>
      <c r="F12" s="147"/>
      <c r="G12" s="148"/>
      <c r="H12" s="149"/>
      <c r="I12" s="149"/>
      <c r="O12" s="150">
        <v>1</v>
      </c>
    </row>
    <row r="13" spans="1:104" x14ac:dyDescent="0.2">
      <c r="A13" s="151">
        <v>4</v>
      </c>
      <c r="B13" s="152" t="s">
        <v>81</v>
      </c>
      <c r="C13" s="153" t="s">
        <v>82</v>
      </c>
      <c r="D13" s="154" t="s">
        <v>83</v>
      </c>
      <c r="E13" s="155">
        <v>1</v>
      </c>
      <c r="F13" s="155"/>
      <c r="G13" s="156">
        <f>E13*F13</f>
        <v>0</v>
      </c>
      <c r="O13" s="150">
        <v>2</v>
      </c>
      <c r="AA13" s="123">
        <v>12</v>
      </c>
      <c r="AB13" s="123">
        <v>0</v>
      </c>
      <c r="AC13" s="123">
        <v>19</v>
      </c>
      <c r="AZ13" s="123">
        <v>4</v>
      </c>
      <c r="BA13" s="123">
        <f>IF(AZ13=1,G13,0)</f>
        <v>0</v>
      </c>
      <c r="BB13" s="123">
        <f>IF(AZ13=2,G13,0)</f>
        <v>0</v>
      </c>
      <c r="BC13" s="123">
        <f>IF(AZ13=3,G13,0)</f>
        <v>0</v>
      </c>
      <c r="BD13" s="123">
        <f>IF(AZ13=4,G13,0)</f>
        <v>0</v>
      </c>
      <c r="BE13" s="123">
        <f>IF(AZ13=5,G13,0)</f>
        <v>0</v>
      </c>
      <c r="CZ13" s="123">
        <v>0</v>
      </c>
    </row>
    <row r="14" spans="1:104" x14ac:dyDescent="0.2">
      <c r="A14" s="157"/>
      <c r="B14" s="158" t="s">
        <v>66</v>
      </c>
      <c r="C14" s="159" t="str">
        <f>CONCATENATE(B12," ",C12)</f>
        <v>M21 Elektromontáže</v>
      </c>
      <c r="D14" s="157"/>
      <c r="E14" s="160"/>
      <c r="F14" s="160"/>
      <c r="G14" s="161">
        <f>SUM(G12:G13)</f>
        <v>0</v>
      </c>
      <c r="O14" s="150">
        <v>4</v>
      </c>
      <c r="BA14" s="162">
        <f>SUM(BA12:BA13)</f>
        <v>0</v>
      </c>
      <c r="BB14" s="162">
        <f>SUM(BB12:BB13)</f>
        <v>0</v>
      </c>
      <c r="BC14" s="162">
        <f>SUM(BC12:BC13)</f>
        <v>0</v>
      </c>
      <c r="BD14" s="162">
        <f>SUM(BD12:BD13)</f>
        <v>0</v>
      </c>
      <c r="BE14" s="162">
        <f>SUM(BE12:BE13)</f>
        <v>0</v>
      </c>
    </row>
    <row r="15" spans="1:104" x14ac:dyDescent="0.2">
      <c r="A15" s="124"/>
      <c r="B15" s="124"/>
      <c r="C15" s="124"/>
      <c r="D15" s="124"/>
      <c r="E15" s="124"/>
      <c r="F15" s="124"/>
      <c r="G15" s="124"/>
    </row>
    <row r="16" spans="1:104" x14ac:dyDescent="0.2">
      <c r="E16" s="123"/>
    </row>
    <row r="17" spans="5:5" x14ac:dyDescent="0.2">
      <c r="E17" s="123"/>
    </row>
    <row r="18" spans="5:5" x14ac:dyDescent="0.2">
      <c r="E18" s="123"/>
    </row>
    <row r="19" spans="5:5" x14ac:dyDescent="0.2">
      <c r="E19" s="123"/>
    </row>
    <row r="20" spans="5:5" x14ac:dyDescent="0.2">
      <c r="E20" s="123"/>
    </row>
    <row r="21" spans="5:5" x14ac:dyDescent="0.2">
      <c r="E21" s="123"/>
    </row>
    <row r="22" spans="5:5" x14ac:dyDescent="0.2">
      <c r="E22" s="123"/>
    </row>
    <row r="23" spans="5:5" x14ac:dyDescent="0.2">
      <c r="E23" s="123"/>
    </row>
    <row r="24" spans="5:5" x14ac:dyDescent="0.2">
      <c r="E24" s="123"/>
    </row>
    <row r="25" spans="5:5" x14ac:dyDescent="0.2">
      <c r="E25" s="123"/>
    </row>
    <row r="26" spans="5:5" x14ac:dyDescent="0.2">
      <c r="E26" s="123"/>
    </row>
    <row r="27" spans="5:5" x14ac:dyDescent="0.2">
      <c r="E27" s="123"/>
    </row>
    <row r="28" spans="5:5" x14ac:dyDescent="0.2">
      <c r="E28" s="123"/>
    </row>
    <row r="29" spans="5:5" x14ac:dyDescent="0.2">
      <c r="E29" s="123"/>
    </row>
    <row r="30" spans="5:5" x14ac:dyDescent="0.2">
      <c r="E30" s="123"/>
    </row>
    <row r="31" spans="5:5" x14ac:dyDescent="0.2">
      <c r="E31" s="123"/>
    </row>
    <row r="32" spans="5:5" x14ac:dyDescent="0.2">
      <c r="E32" s="123"/>
    </row>
    <row r="33" spans="1:7" x14ac:dyDescent="0.2">
      <c r="E33" s="123"/>
    </row>
    <row r="34" spans="1:7" x14ac:dyDescent="0.2">
      <c r="E34" s="123"/>
    </row>
    <row r="35" spans="1:7" x14ac:dyDescent="0.2">
      <c r="E35" s="123"/>
    </row>
    <row r="36" spans="1:7" x14ac:dyDescent="0.2">
      <c r="E36" s="123"/>
    </row>
    <row r="37" spans="1:7" x14ac:dyDescent="0.2">
      <c r="E37" s="123"/>
    </row>
    <row r="38" spans="1:7" x14ac:dyDescent="0.2">
      <c r="A38" s="163"/>
      <c r="B38" s="163"/>
      <c r="C38" s="163"/>
      <c r="D38" s="163"/>
      <c r="E38" s="163"/>
      <c r="F38" s="163"/>
      <c r="G38" s="163"/>
    </row>
    <row r="39" spans="1:7" x14ac:dyDescent="0.2">
      <c r="A39" s="163"/>
      <c r="B39" s="163"/>
      <c r="C39" s="163"/>
      <c r="D39" s="163"/>
      <c r="E39" s="163"/>
      <c r="F39" s="163"/>
      <c r="G39" s="163"/>
    </row>
    <row r="40" spans="1:7" x14ac:dyDescent="0.2">
      <c r="A40" s="163"/>
      <c r="B40" s="163"/>
      <c r="C40" s="163"/>
      <c r="D40" s="163"/>
      <c r="E40" s="163"/>
      <c r="F40" s="163"/>
      <c r="G40" s="163"/>
    </row>
    <row r="41" spans="1:7" x14ac:dyDescent="0.2">
      <c r="A41" s="163"/>
      <c r="B41" s="163"/>
      <c r="C41" s="163"/>
      <c r="D41" s="163"/>
      <c r="E41" s="163"/>
      <c r="F41" s="163"/>
      <c r="G41" s="163"/>
    </row>
    <row r="42" spans="1:7" x14ac:dyDescent="0.2">
      <c r="E42" s="123"/>
    </row>
    <row r="43" spans="1:7" x14ac:dyDescent="0.2">
      <c r="E43" s="123"/>
    </row>
    <row r="44" spans="1:7" x14ac:dyDescent="0.2">
      <c r="E44" s="123"/>
    </row>
    <row r="45" spans="1:7" x14ac:dyDescent="0.2">
      <c r="E45" s="123"/>
    </row>
    <row r="46" spans="1:7" x14ac:dyDescent="0.2">
      <c r="E46" s="123"/>
    </row>
    <row r="47" spans="1:7" x14ac:dyDescent="0.2">
      <c r="E47" s="123"/>
    </row>
    <row r="48" spans="1:7" x14ac:dyDescent="0.2">
      <c r="E48" s="123"/>
    </row>
    <row r="49" spans="5:5" x14ac:dyDescent="0.2">
      <c r="E49" s="123"/>
    </row>
    <row r="50" spans="5:5" x14ac:dyDescent="0.2">
      <c r="E50" s="123"/>
    </row>
    <row r="51" spans="5:5" x14ac:dyDescent="0.2">
      <c r="E51" s="123"/>
    </row>
    <row r="52" spans="5:5" x14ac:dyDescent="0.2">
      <c r="E52" s="123"/>
    </row>
    <row r="53" spans="5:5" x14ac:dyDescent="0.2">
      <c r="E53" s="123"/>
    </row>
    <row r="54" spans="5:5" x14ac:dyDescent="0.2">
      <c r="E54" s="123"/>
    </row>
    <row r="55" spans="5:5" x14ac:dyDescent="0.2">
      <c r="E55" s="123"/>
    </row>
    <row r="56" spans="5:5" x14ac:dyDescent="0.2">
      <c r="E56" s="123"/>
    </row>
    <row r="57" spans="5:5" x14ac:dyDescent="0.2">
      <c r="E57" s="123"/>
    </row>
    <row r="58" spans="5:5" x14ac:dyDescent="0.2">
      <c r="E58" s="123"/>
    </row>
    <row r="59" spans="5:5" x14ac:dyDescent="0.2">
      <c r="E59" s="123"/>
    </row>
    <row r="60" spans="5:5" x14ac:dyDescent="0.2">
      <c r="E60" s="123"/>
    </row>
    <row r="61" spans="5:5" x14ac:dyDescent="0.2">
      <c r="E61" s="123"/>
    </row>
    <row r="62" spans="5:5" x14ac:dyDescent="0.2">
      <c r="E62" s="123"/>
    </row>
    <row r="63" spans="5:5" x14ac:dyDescent="0.2">
      <c r="E63" s="123"/>
    </row>
    <row r="64" spans="5:5" x14ac:dyDescent="0.2">
      <c r="E64" s="123"/>
    </row>
    <row r="65" spans="1:7" x14ac:dyDescent="0.2">
      <c r="E65" s="123"/>
    </row>
    <row r="66" spans="1:7" x14ac:dyDescent="0.2">
      <c r="E66" s="123"/>
    </row>
    <row r="67" spans="1:7" x14ac:dyDescent="0.2">
      <c r="E67" s="123"/>
    </row>
    <row r="68" spans="1:7" x14ac:dyDescent="0.2">
      <c r="E68" s="123"/>
    </row>
    <row r="69" spans="1:7" x14ac:dyDescent="0.2">
      <c r="E69" s="123"/>
    </row>
    <row r="70" spans="1:7" x14ac:dyDescent="0.2">
      <c r="E70" s="123"/>
    </row>
    <row r="71" spans="1:7" x14ac:dyDescent="0.2">
      <c r="E71" s="123"/>
    </row>
    <row r="72" spans="1:7" x14ac:dyDescent="0.2">
      <c r="E72" s="123"/>
    </row>
    <row r="73" spans="1:7" x14ac:dyDescent="0.2">
      <c r="A73" s="164"/>
      <c r="B73" s="164"/>
    </row>
    <row r="74" spans="1:7" x14ac:dyDescent="0.2">
      <c r="A74" s="163"/>
      <c r="B74" s="163"/>
      <c r="C74" s="166"/>
      <c r="D74" s="166"/>
      <c r="E74" s="167"/>
      <c r="F74" s="166"/>
      <c r="G74" s="168"/>
    </row>
    <row r="75" spans="1:7" x14ac:dyDescent="0.2">
      <c r="A75" s="169"/>
      <c r="B75" s="169"/>
      <c r="C75" s="163"/>
      <c r="D75" s="163"/>
      <c r="E75" s="170"/>
      <c r="F75" s="163"/>
      <c r="G75" s="163"/>
    </row>
    <row r="76" spans="1:7" x14ac:dyDescent="0.2">
      <c r="A76" s="163"/>
      <c r="B76" s="163"/>
      <c r="C76" s="163"/>
      <c r="D76" s="163"/>
      <c r="E76" s="170"/>
      <c r="F76" s="163"/>
      <c r="G76" s="163"/>
    </row>
    <row r="77" spans="1:7" x14ac:dyDescent="0.2">
      <c r="A77" s="163"/>
      <c r="B77" s="163"/>
      <c r="C77" s="163"/>
      <c r="D77" s="163"/>
      <c r="E77" s="170"/>
      <c r="F77" s="163"/>
      <c r="G77" s="163"/>
    </row>
    <row r="78" spans="1:7" x14ac:dyDescent="0.2">
      <c r="A78" s="163"/>
      <c r="B78" s="163"/>
      <c r="C78" s="163"/>
      <c r="D78" s="163"/>
      <c r="E78" s="170"/>
      <c r="F78" s="163"/>
      <c r="G78" s="163"/>
    </row>
    <row r="79" spans="1:7" x14ac:dyDescent="0.2">
      <c r="A79" s="163"/>
      <c r="B79" s="163"/>
      <c r="C79" s="163"/>
      <c r="D79" s="163"/>
      <c r="E79" s="170"/>
      <c r="F79" s="163"/>
      <c r="G79" s="163"/>
    </row>
    <row r="80" spans="1:7" x14ac:dyDescent="0.2">
      <c r="A80" s="163"/>
      <c r="B80" s="163"/>
      <c r="C80" s="163"/>
      <c r="D80" s="163"/>
      <c r="E80" s="170"/>
      <c r="F80" s="163"/>
      <c r="G80" s="163"/>
    </row>
    <row r="81" spans="1:7" x14ac:dyDescent="0.2">
      <c r="A81" s="163"/>
      <c r="B81" s="163"/>
      <c r="C81" s="163"/>
      <c r="D81" s="163"/>
      <c r="E81" s="170"/>
      <c r="F81" s="163"/>
      <c r="G81" s="163"/>
    </row>
    <row r="82" spans="1:7" x14ac:dyDescent="0.2">
      <c r="A82" s="163"/>
      <c r="B82" s="163"/>
      <c r="C82" s="163"/>
      <c r="D82" s="163"/>
      <c r="E82" s="170"/>
      <c r="F82" s="163"/>
      <c r="G82" s="163"/>
    </row>
    <row r="83" spans="1:7" x14ac:dyDescent="0.2">
      <c r="A83" s="163"/>
      <c r="B83" s="163"/>
      <c r="C83" s="163"/>
      <c r="D83" s="163"/>
      <c r="E83" s="170"/>
      <c r="F83" s="163"/>
      <c r="G83" s="163"/>
    </row>
    <row r="84" spans="1:7" x14ac:dyDescent="0.2">
      <c r="A84" s="163"/>
      <c r="B84" s="163"/>
      <c r="C84" s="163"/>
      <c r="D84" s="163"/>
      <c r="E84" s="170"/>
      <c r="F84" s="163"/>
      <c r="G84" s="163"/>
    </row>
    <row r="85" spans="1:7" x14ac:dyDescent="0.2">
      <c r="A85" s="163"/>
      <c r="B85" s="163"/>
      <c r="C85" s="163"/>
      <c r="D85" s="163"/>
      <c r="E85" s="170"/>
      <c r="F85" s="163"/>
      <c r="G85" s="163"/>
    </row>
    <row r="86" spans="1:7" x14ac:dyDescent="0.2">
      <c r="A86" s="163"/>
      <c r="B86" s="163"/>
      <c r="C86" s="163"/>
      <c r="D86" s="163"/>
      <c r="E86" s="170"/>
      <c r="F86" s="163"/>
      <c r="G86" s="163"/>
    </row>
    <row r="87" spans="1:7" x14ac:dyDescent="0.2">
      <c r="A87" s="163"/>
      <c r="B87" s="163"/>
      <c r="C87" s="163"/>
      <c r="D87" s="163"/>
      <c r="E87" s="170"/>
      <c r="F87" s="163"/>
      <c r="G87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JP-ASUS</dc:creator>
  <cp:lastModifiedBy>Uživatel systému Windows</cp:lastModifiedBy>
  <cp:lastPrinted>2016-11-10T20:59:04Z</cp:lastPrinted>
  <dcterms:created xsi:type="dcterms:W3CDTF">2016-11-10T20:57:14Z</dcterms:created>
  <dcterms:modified xsi:type="dcterms:W3CDTF">2018-11-19T14:38:41Z</dcterms:modified>
</cp:coreProperties>
</file>